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E59" i="4" l="1"/>
  <c r="E39" i="4" l="1"/>
  <c r="E46" i="1" l="1"/>
  <c r="E45" i="1"/>
  <c r="E53" i="4" l="1"/>
  <c r="E47" i="4"/>
  <c r="E43" i="4"/>
  <c r="E28" i="4"/>
  <c r="E22" i="4"/>
  <c r="E19" i="4"/>
  <c r="E54" i="4" l="1"/>
  <c r="E15" i="4"/>
  <c r="E42" i="1"/>
  <c r="E38" i="1"/>
  <c r="E29" i="1"/>
  <c r="E60" i="4" l="1"/>
  <c r="E26" i="1"/>
  <c r="E23" i="1" l="1"/>
  <c r="E35" i="1" l="1"/>
  <c r="E47" i="1" s="1"/>
</calcChain>
</file>

<file path=xl/sharedStrings.xml><?xml version="1.0" encoding="utf-8"?>
<sst xmlns="http://schemas.openxmlformats.org/spreadsheetml/2006/main" count="126" uniqueCount="95">
  <si>
    <t>1.</t>
  </si>
  <si>
    <t>КВР</t>
  </si>
  <si>
    <t>№ п/п</t>
  </si>
  <si>
    <t>КОСГУ</t>
  </si>
  <si>
    <t>Наименование</t>
  </si>
  <si>
    <t>Сумма, руб.</t>
  </si>
  <si>
    <t>Оплата труда</t>
  </si>
  <si>
    <t>2.</t>
  </si>
  <si>
    <t>Начисления на выплаты по оплате труда, 30,2%</t>
  </si>
  <si>
    <t xml:space="preserve">3. </t>
  </si>
  <si>
    <t>Командировочные расходы</t>
  </si>
  <si>
    <t>Всего по КВР 112</t>
  </si>
  <si>
    <t xml:space="preserve">4. </t>
  </si>
  <si>
    <t>Расходы на услуги связи:</t>
  </si>
  <si>
    <t>Всего по КОСГУ 221</t>
  </si>
  <si>
    <t>Прочие работы и услуги</t>
  </si>
  <si>
    <t>Всего по КОСГУ 226</t>
  </si>
  <si>
    <t>Увеличение стоимости основных средств:</t>
  </si>
  <si>
    <t xml:space="preserve">Всего по КОСГУ 310 </t>
  </si>
  <si>
    <t>Итого по всем статьям расходов</t>
  </si>
  <si>
    <t>1. НСО:  суточные 4 чел. х 300 руб. х 5 дней</t>
  </si>
  <si>
    <t>2.  НСО: 4 чел. х 300 руб. х 5 дней</t>
  </si>
  <si>
    <t>3.  НСО: 5 чел. х 300 руб. х 5 дней</t>
  </si>
  <si>
    <t>5. НСО: 1 чел. Х 300 руб. х 3 дня</t>
  </si>
  <si>
    <t xml:space="preserve">2) Обновление ключа по КРИСТА </t>
  </si>
  <si>
    <t>1) Подписка на ИТС 1С 1842 руб х 8 мес.</t>
  </si>
  <si>
    <t>1) Оборудование и оргтехника</t>
  </si>
  <si>
    <t>Всего по КВР 244</t>
  </si>
  <si>
    <t>3) Ежедневный мед.осмотр водителя 60 руб. х 138,6 дней</t>
  </si>
  <si>
    <t>1. Проект обоснования расходов бюджетных средств УМЦ на 2018 год:</t>
  </si>
  <si>
    <t xml:space="preserve">       проживание в гостинице 4 чел. х 800 руб. х 4 суток</t>
  </si>
  <si>
    <t xml:space="preserve">     расходы на проезд 4 чел. х 1000 руб. х 2 </t>
  </si>
  <si>
    <t xml:space="preserve">расходы на проезд  4 чел. х 1100 руб. х 2 </t>
  </si>
  <si>
    <t xml:space="preserve"> 4 чел. х 1000 руб. х 4 суток </t>
  </si>
  <si>
    <t xml:space="preserve">расходы на проезд   5 чел. х 2000 руб. х 2 </t>
  </si>
  <si>
    <t>проживание в гостинице  5 чел. х 1040 руб. х 4 суток</t>
  </si>
  <si>
    <t>4.  НСО 2 чел х 300 руб. х 5 дней</t>
  </si>
  <si>
    <t xml:space="preserve">расходы на проезд   2 чел. х 2100 руб. х 2 </t>
  </si>
  <si>
    <t>проживание в гостинице  3 чел. х 665,83 руб. х 4 суток</t>
  </si>
  <si>
    <t>расходы на проживание  1 чел. х 950 руб. х 2 суток</t>
  </si>
  <si>
    <t>6.  НСО: 5 чел. х 300 руб. х 5 дней</t>
  </si>
  <si>
    <t xml:space="preserve"> Расходы на проезд 5 чел х 1000 руб. х 2 </t>
  </si>
  <si>
    <t xml:space="preserve"> оплата за доступ к Интернет и внутрисетевым ресурсам, круглосуточно 12 мес. х  7058,33 руб. </t>
  </si>
  <si>
    <t>Всего по КОСГУ 225</t>
  </si>
  <si>
    <t>Содержание имущества</t>
  </si>
  <si>
    <t>ремонт оргтехники</t>
  </si>
  <si>
    <t>Прочие расходы</t>
  </si>
  <si>
    <t>Памятки</t>
  </si>
  <si>
    <t>2) Тренажеры</t>
  </si>
  <si>
    <t xml:space="preserve">Всего по КОСГУ 290 </t>
  </si>
  <si>
    <t>1. Проект обоснования расходов средств от приносящей доход деятельности УМЦ на 2018 год:</t>
  </si>
  <si>
    <t xml:space="preserve">     расходы на проезд 4 чел. х 2537,50 руб. х 2 </t>
  </si>
  <si>
    <t>2.  Химки: 1 чел. х 700 руб. х 5 дней</t>
  </si>
  <si>
    <t xml:space="preserve"> 1 чел. х 1600 руб. х 4 суток </t>
  </si>
  <si>
    <t>3.  Иркутск: 1 чел. х 700 руб. х 5 дней</t>
  </si>
  <si>
    <t>проживание в гостинице  1 чел. х 1600 руб. х 4 суток</t>
  </si>
  <si>
    <t xml:space="preserve">расходы на проезд   1 чел. х 2550 руб. х 2 </t>
  </si>
  <si>
    <t xml:space="preserve"> оплата за мг и местную связь  12 мес. х  2916,66 руб. </t>
  </si>
  <si>
    <t>марки, конверты</t>
  </si>
  <si>
    <t>Транспортные расходы</t>
  </si>
  <si>
    <t>услуги по доставке</t>
  </si>
  <si>
    <t>Всего по КОСГУ 222</t>
  </si>
  <si>
    <t>заправка картриджей</t>
  </si>
  <si>
    <t>обслуживание ККТ</t>
  </si>
  <si>
    <t>содержание автомашины</t>
  </si>
  <si>
    <t>1) Сопровождение ПП</t>
  </si>
  <si>
    <t>2) повышение квалификации сотрудников</t>
  </si>
  <si>
    <t>3) Подписка</t>
  </si>
  <si>
    <t>4) услуги нотариуса</t>
  </si>
  <si>
    <t>5) ОСАГО</t>
  </si>
  <si>
    <t>6) сертификат ключа 4 шт</t>
  </si>
  <si>
    <t>7) антиклещ</t>
  </si>
  <si>
    <t>расходы на семинар</t>
  </si>
  <si>
    <t>сувенирная продукция</t>
  </si>
  <si>
    <t>1) Производственно-хозяйственный инвентарь</t>
  </si>
  <si>
    <t>Увеличение стоимости материальных запасов:</t>
  </si>
  <si>
    <t>1) Материальные запасы</t>
  </si>
  <si>
    <t>2) Машины и оборудование</t>
  </si>
  <si>
    <t>2) Охрана труда</t>
  </si>
  <si>
    <t>3)ГСМ</t>
  </si>
  <si>
    <t>3) прочие материальные запасы</t>
  </si>
  <si>
    <t xml:space="preserve">Всего по КОСГУ 340 </t>
  </si>
  <si>
    <t>Налог на имущество</t>
  </si>
  <si>
    <t>Налог на транспорт</t>
  </si>
  <si>
    <t>Прочие налоги и сборы</t>
  </si>
  <si>
    <t xml:space="preserve">Всего по КОСГУ 850 </t>
  </si>
  <si>
    <t xml:space="preserve">  </t>
  </si>
  <si>
    <t>4) Развитие сайта</t>
  </si>
  <si>
    <t>Увеличение стоимости материальных средств:</t>
  </si>
  <si>
    <t>1) Расходные материалы для проведения занятий по первой помощи</t>
  </si>
  <si>
    <t xml:space="preserve">Всего по КОСГУ 296 </t>
  </si>
  <si>
    <t>291</t>
  </si>
  <si>
    <t>8) участие в выставке</t>
  </si>
  <si>
    <t>9) Услуги ОФД</t>
  </si>
  <si>
    <t>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</si>
</sst>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4" fillId="0" borderId="10" xfId="0" applyFont="1" applyBorder="1"/>
    <xf numFmtId="0" fontId="0" fillId="0" borderId="11" xfId="0" applyBorder="1"/>
    <xf numFmtId="0" fontId="4" fillId="0" borderId="11" xfId="0" applyFont="1" applyFill="1" applyBorder="1" applyAlignment="1">
      <alignment wrapText="1"/>
    </xf>
    <xf numFmtId="0" fontId="4" fillId="0" borderId="2" xfId="0" applyFont="1" applyFill="1" applyBorder="1"/>
    <xf numFmtId="0" fontId="4" fillId="0" borderId="5" xfId="0" applyFont="1" applyFill="1" applyBorder="1" applyAlignment="1">
      <alignment wrapText="1"/>
    </xf>
    <xf numFmtId="0" fontId="6" fillId="0" borderId="8" xfId="0" applyFont="1" applyBorder="1" applyAlignment="1"/>
    <xf numFmtId="0" fontId="6" fillId="0" borderId="10" xfId="0" applyFont="1" applyFill="1" applyBorder="1"/>
    <xf numFmtId="0" fontId="0" fillId="0" borderId="12" xfId="0" applyBorder="1"/>
    <xf numFmtId="0" fontId="6" fillId="0" borderId="10" xfId="0" applyFont="1" applyBorder="1"/>
    <xf numFmtId="0" fontId="0" fillId="0" borderId="11" xfId="0" applyBorder="1" applyAlignment="1"/>
    <xf numFmtId="0" fontId="6" fillId="0" borderId="4" xfId="0" applyFont="1" applyBorder="1" applyAlignment="1">
      <alignment horizontal="center"/>
    </xf>
    <xf numFmtId="0" fontId="0" fillId="0" borderId="6" xfId="0" applyBorder="1" applyAlignment="1"/>
    <xf numFmtId="0" fontId="4" fillId="0" borderId="10" xfId="0" applyFont="1" applyFill="1" applyBorder="1"/>
    <xf numFmtId="0" fontId="0" fillId="0" borderId="0" xfId="0" applyFill="1" applyBorder="1"/>
    <xf numFmtId="0" fontId="2" fillId="0" borderId="4" xfId="0" applyFont="1" applyBorder="1" applyAlignment="1">
      <alignment horizontal="center"/>
    </xf>
    <xf numFmtId="43" fontId="6" fillId="0" borderId="1" xfId="1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43" fontId="0" fillId="0" borderId="11" xfId="1" applyFont="1" applyBorder="1" applyAlignment="1">
      <alignment horizontal="left" vertical="top"/>
    </xf>
    <xf numFmtId="43" fontId="0" fillId="0" borderId="12" xfId="1" applyFont="1" applyBorder="1" applyAlignment="1">
      <alignment horizontal="left" vertical="top"/>
    </xf>
    <xf numFmtId="43" fontId="6" fillId="0" borderId="9" xfId="0" applyNumberFormat="1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43" fontId="0" fillId="0" borderId="12" xfId="1" applyFont="1" applyFill="1" applyBorder="1" applyAlignment="1">
      <alignment horizontal="left" vertical="top"/>
    </xf>
    <xf numFmtId="43" fontId="2" fillId="0" borderId="1" xfId="1" applyFont="1" applyFill="1" applyBorder="1" applyAlignment="1">
      <alignment horizontal="left" vertical="top"/>
    </xf>
    <xf numFmtId="43" fontId="0" fillId="0" borderId="11" xfId="1" applyFont="1" applyFill="1" applyBorder="1" applyAlignment="1">
      <alignment horizontal="left" vertical="top"/>
    </xf>
    <xf numFmtId="43" fontId="2" fillId="0" borderId="1" xfId="0" applyNumberFormat="1" applyFont="1" applyBorder="1" applyAlignment="1">
      <alignment horizontal="left" vertical="top"/>
    </xf>
    <xf numFmtId="43" fontId="7" fillId="0" borderId="1" xfId="0" applyNumberFormat="1" applyFont="1" applyBorder="1" applyAlignment="1">
      <alignment horizontal="left" vertical="top"/>
    </xf>
    <xf numFmtId="43" fontId="0" fillId="0" borderId="11" xfId="1" applyFont="1" applyBorder="1" applyAlignment="1">
      <alignment horizontal="left"/>
    </xf>
    <xf numFmtId="0" fontId="4" fillId="0" borderId="11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/>
    </xf>
    <xf numFmtId="0" fontId="4" fillId="0" borderId="11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right" wrapText="1"/>
    </xf>
    <xf numFmtId="0" fontId="4" fillId="0" borderId="12" xfId="0" applyFont="1" applyFill="1" applyBorder="1" applyAlignment="1">
      <alignment horizontal="right"/>
    </xf>
    <xf numFmtId="43" fontId="0" fillId="0" borderId="11" xfId="1" applyFon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5" xfId="0" applyBorder="1"/>
    <xf numFmtId="43" fontId="6" fillId="0" borderId="1" xfId="0" applyNumberFormat="1" applyFont="1" applyBorder="1" applyAlignment="1">
      <alignment horizontal="left" vertical="top"/>
    </xf>
    <xf numFmtId="0" fontId="4" fillId="0" borderId="12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6" xfId="0" applyFont="1" applyBorder="1"/>
    <xf numFmtId="43" fontId="0" fillId="0" borderId="10" xfId="1" applyFont="1" applyBorder="1" applyAlignment="1">
      <alignment horizontal="left" vertical="top"/>
    </xf>
    <xf numFmtId="0" fontId="4" fillId="0" borderId="11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WhiteSpace="0" topLeftCell="A25" zoomScaleNormal="100" workbookViewId="0">
      <selection activeCell="B35" sqref="B35"/>
    </sheetView>
  </sheetViews>
  <sheetFormatPr defaultRowHeight="15" x14ac:dyDescent="0.25"/>
  <cols>
    <col min="1" max="1" width="4.5703125" customWidth="1"/>
    <col min="2" max="2" width="7" customWidth="1"/>
    <col min="3" max="3" width="9.7109375" customWidth="1"/>
    <col min="4" max="4" width="48" customWidth="1"/>
    <col min="5" max="5" width="21.28515625" customWidth="1"/>
  </cols>
  <sheetData>
    <row r="1" spans="1:9" ht="22.5" customHeight="1" x14ac:dyDescent="0.25">
      <c r="A1" s="61" t="s">
        <v>29</v>
      </c>
      <c r="B1" s="61"/>
      <c r="C1" s="61"/>
      <c r="D1" s="61"/>
      <c r="E1" s="61"/>
      <c r="F1" s="2"/>
      <c r="G1" s="2"/>
      <c r="H1" s="2"/>
      <c r="I1" s="2"/>
    </row>
    <row r="2" spans="1:9" ht="15.75" x14ac:dyDescent="0.25">
      <c r="A2" s="3"/>
      <c r="B2" s="3"/>
      <c r="C2" s="3"/>
      <c r="D2" s="3"/>
      <c r="E2" s="3"/>
    </row>
    <row r="3" spans="1:9" ht="32.25" customHeight="1" x14ac:dyDescent="0.3">
      <c r="A3" s="6" t="s">
        <v>2</v>
      </c>
      <c r="B3" s="5" t="s">
        <v>1</v>
      </c>
      <c r="C3" s="5" t="s">
        <v>3</v>
      </c>
      <c r="D3" s="4" t="s">
        <v>4</v>
      </c>
      <c r="E3" s="4" t="s">
        <v>5</v>
      </c>
      <c r="F3" s="1"/>
      <c r="G3" s="1"/>
      <c r="H3" s="1"/>
    </row>
    <row r="4" spans="1:9" ht="15.75" x14ac:dyDescent="0.25">
      <c r="A4" s="7" t="s">
        <v>0</v>
      </c>
      <c r="B4" s="8">
        <v>111</v>
      </c>
      <c r="C4" s="8">
        <v>211</v>
      </c>
      <c r="D4" s="4" t="s">
        <v>6</v>
      </c>
      <c r="E4" s="27">
        <v>10054300</v>
      </c>
    </row>
    <row r="5" spans="1:9" ht="18" customHeight="1" x14ac:dyDescent="0.25">
      <c r="A5" s="7" t="s">
        <v>7</v>
      </c>
      <c r="B5" s="8">
        <v>119</v>
      </c>
      <c r="C5" s="8">
        <v>213</v>
      </c>
      <c r="D5" s="6" t="s">
        <v>8</v>
      </c>
      <c r="E5" s="27">
        <v>3036350</v>
      </c>
    </row>
    <row r="6" spans="1:9" ht="15.75" x14ac:dyDescent="0.25">
      <c r="A6" s="18" t="s">
        <v>9</v>
      </c>
      <c r="B6" s="9">
        <v>112</v>
      </c>
      <c r="C6" s="9">
        <v>212</v>
      </c>
      <c r="D6" s="12" t="s">
        <v>10</v>
      </c>
      <c r="E6" s="28"/>
    </row>
    <row r="7" spans="1:9" ht="21" customHeight="1" x14ac:dyDescent="0.25">
      <c r="A7" s="13"/>
      <c r="B7" s="10"/>
      <c r="C7" s="10"/>
      <c r="D7" s="41" t="s">
        <v>20</v>
      </c>
      <c r="E7" s="38">
        <v>6000</v>
      </c>
    </row>
    <row r="8" spans="1:9" ht="15.75" x14ac:dyDescent="0.25">
      <c r="A8" s="13"/>
      <c r="B8" s="10"/>
      <c r="C8" s="10"/>
      <c r="D8" s="40" t="s">
        <v>31</v>
      </c>
      <c r="E8" s="29">
        <v>8000</v>
      </c>
    </row>
    <row r="9" spans="1:9" ht="31.5" x14ac:dyDescent="0.25">
      <c r="A9" s="13"/>
      <c r="B9" s="10"/>
      <c r="C9" s="10"/>
      <c r="D9" s="42" t="s">
        <v>30</v>
      </c>
      <c r="E9" s="30">
        <v>12800</v>
      </c>
    </row>
    <row r="10" spans="1:9" ht="18" customHeight="1" x14ac:dyDescent="0.25">
      <c r="A10" s="13"/>
      <c r="B10" s="10"/>
      <c r="C10" s="10"/>
      <c r="D10" s="14" t="s">
        <v>21</v>
      </c>
      <c r="E10" s="29">
        <v>6000</v>
      </c>
    </row>
    <row r="11" spans="1:9" ht="15.75" x14ac:dyDescent="0.25">
      <c r="A11" s="13"/>
      <c r="B11" s="10"/>
      <c r="C11" s="10"/>
      <c r="D11" s="40" t="s">
        <v>32</v>
      </c>
      <c r="E11" s="29">
        <v>8800</v>
      </c>
    </row>
    <row r="12" spans="1:9" ht="15.75" x14ac:dyDescent="0.25">
      <c r="A12" s="13"/>
      <c r="B12" s="10"/>
      <c r="C12" s="10"/>
      <c r="D12" s="43" t="s">
        <v>33</v>
      </c>
      <c r="E12" s="30">
        <v>16000</v>
      </c>
    </row>
    <row r="13" spans="1:9" ht="15" customHeight="1" x14ac:dyDescent="0.25">
      <c r="A13" s="13"/>
      <c r="B13" s="10"/>
      <c r="C13" s="10"/>
      <c r="D13" s="14" t="s">
        <v>22</v>
      </c>
      <c r="E13" s="38">
        <v>7500</v>
      </c>
    </row>
    <row r="14" spans="1:9" ht="15.75" x14ac:dyDescent="0.25">
      <c r="A14" s="13"/>
      <c r="B14" s="10"/>
      <c r="C14" s="10"/>
      <c r="D14" s="40" t="s">
        <v>34</v>
      </c>
      <c r="E14" s="29">
        <v>20000</v>
      </c>
    </row>
    <row r="15" spans="1:9" ht="31.5" x14ac:dyDescent="0.25">
      <c r="A15" s="13"/>
      <c r="B15" s="10"/>
      <c r="C15" s="10"/>
      <c r="D15" s="42" t="s">
        <v>35</v>
      </c>
      <c r="E15" s="30">
        <v>20800</v>
      </c>
    </row>
    <row r="16" spans="1:9" ht="15.75" customHeight="1" x14ac:dyDescent="0.25">
      <c r="A16" s="13"/>
      <c r="B16" s="10"/>
      <c r="C16" s="10"/>
      <c r="D16" s="14" t="s">
        <v>36</v>
      </c>
      <c r="E16" s="29">
        <v>3000</v>
      </c>
    </row>
    <row r="17" spans="1:5" ht="15.75" x14ac:dyDescent="0.25">
      <c r="A17" s="13"/>
      <c r="B17" s="10"/>
      <c r="C17" s="10"/>
      <c r="D17" s="40" t="s">
        <v>37</v>
      </c>
      <c r="E17" s="29">
        <v>8400</v>
      </c>
    </row>
    <row r="18" spans="1:5" ht="31.5" x14ac:dyDescent="0.25">
      <c r="A18" s="13"/>
      <c r="B18" s="10"/>
      <c r="C18" s="10"/>
      <c r="D18" s="48" t="s">
        <v>38</v>
      </c>
      <c r="E18" s="30">
        <v>7990</v>
      </c>
    </row>
    <row r="19" spans="1:5" ht="21" customHeight="1" x14ac:dyDescent="0.25">
      <c r="A19" s="13"/>
      <c r="B19" s="10"/>
      <c r="C19" s="10"/>
      <c r="D19" s="14" t="s">
        <v>23</v>
      </c>
      <c r="E19" s="29">
        <v>900</v>
      </c>
    </row>
    <row r="20" spans="1:5" ht="31.5" x14ac:dyDescent="0.25">
      <c r="A20" s="13"/>
      <c r="B20" s="10"/>
      <c r="C20" s="10"/>
      <c r="D20" s="48" t="s">
        <v>39</v>
      </c>
      <c r="E20" s="30">
        <v>1900</v>
      </c>
    </row>
    <row r="21" spans="1:5" ht="18" customHeight="1" x14ac:dyDescent="0.25">
      <c r="A21" s="13"/>
      <c r="B21" s="10"/>
      <c r="C21" s="10"/>
      <c r="D21" s="14" t="s">
        <v>40</v>
      </c>
      <c r="E21" s="44">
        <v>7500</v>
      </c>
    </row>
    <row r="22" spans="1:5" ht="15.75" x14ac:dyDescent="0.25">
      <c r="A22" s="13"/>
      <c r="B22" s="10"/>
      <c r="C22" s="10"/>
      <c r="D22" s="39" t="s">
        <v>41</v>
      </c>
      <c r="E22" s="29">
        <v>10000</v>
      </c>
    </row>
    <row r="23" spans="1:5" ht="15.75" x14ac:dyDescent="0.25">
      <c r="A23" s="19"/>
      <c r="B23" s="17" t="s">
        <v>11</v>
      </c>
      <c r="C23" s="17"/>
      <c r="D23" s="17"/>
      <c r="E23" s="31">
        <f>SUM(E7:E22)</f>
        <v>145590</v>
      </c>
    </row>
    <row r="24" spans="1:5" ht="15.75" x14ac:dyDescent="0.25">
      <c r="A24" s="20" t="s">
        <v>12</v>
      </c>
      <c r="B24" s="22">
        <v>244</v>
      </c>
      <c r="C24" s="9">
        <v>221</v>
      </c>
      <c r="D24" s="15" t="s">
        <v>13</v>
      </c>
      <c r="E24" s="32"/>
    </row>
    <row r="25" spans="1:5" ht="31.5" customHeight="1" x14ac:dyDescent="0.25">
      <c r="A25" s="13"/>
      <c r="B25" s="11"/>
      <c r="C25" s="10"/>
      <c r="D25" s="16" t="s">
        <v>42</v>
      </c>
      <c r="E25" s="33">
        <v>18476</v>
      </c>
    </row>
    <row r="26" spans="1:5" ht="15.75" customHeight="1" x14ac:dyDescent="0.25">
      <c r="A26" s="21"/>
      <c r="B26" s="23"/>
      <c r="C26" s="58" t="s">
        <v>14</v>
      </c>
      <c r="D26" s="59"/>
      <c r="E26" s="34">
        <f>SUM(E25:E25)</f>
        <v>18476</v>
      </c>
    </row>
    <row r="27" spans="1:5" ht="15.75" x14ac:dyDescent="0.25">
      <c r="A27" s="13"/>
      <c r="B27" s="11"/>
      <c r="C27" s="22">
        <v>225</v>
      </c>
      <c r="D27" s="24" t="s">
        <v>44</v>
      </c>
      <c r="E27" s="32"/>
    </row>
    <row r="28" spans="1:5" ht="15.75" x14ac:dyDescent="0.25">
      <c r="A28" s="13"/>
      <c r="B28" s="11"/>
      <c r="C28" s="11"/>
      <c r="D28" s="14" t="s">
        <v>45</v>
      </c>
      <c r="E28" s="35"/>
    </row>
    <row r="29" spans="1:5" x14ac:dyDescent="0.25">
      <c r="A29" s="13"/>
      <c r="B29" s="11"/>
      <c r="C29" s="58" t="s">
        <v>43</v>
      </c>
      <c r="D29" s="59"/>
      <c r="E29" s="36">
        <f>SUM(E28)</f>
        <v>0</v>
      </c>
    </row>
    <row r="30" spans="1:5" ht="15.75" x14ac:dyDescent="0.25">
      <c r="A30" s="13"/>
      <c r="B30" s="11"/>
      <c r="C30" s="22">
        <v>226</v>
      </c>
      <c r="D30" s="24" t="s">
        <v>15</v>
      </c>
      <c r="E30" s="32"/>
    </row>
    <row r="31" spans="1:5" ht="15.75" x14ac:dyDescent="0.25">
      <c r="A31" s="13"/>
      <c r="B31" s="11"/>
      <c r="C31" s="11"/>
      <c r="D31" s="14" t="s">
        <v>25</v>
      </c>
      <c r="E31" s="35">
        <v>29664</v>
      </c>
    </row>
    <row r="32" spans="1:5" ht="15.75" x14ac:dyDescent="0.25">
      <c r="A32" s="13"/>
      <c r="B32" s="11"/>
      <c r="C32" s="11"/>
      <c r="D32" s="14" t="s">
        <v>24</v>
      </c>
      <c r="E32" s="35">
        <v>1500</v>
      </c>
    </row>
    <row r="33" spans="1:5" ht="30" x14ac:dyDescent="0.25">
      <c r="A33" s="13"/>
      <c r="B33" s="11"/>
      <c r="C33" s="11"/>
      <c r="D33" s="45" t="s">
        <v>28</v>
      </c>
      <c r="E33" s="35">
        <v>13620</v>
      </c>
    </row>
    <row r="34" spans="1:5" x14ac:dyDescent="0.25">
      <c r="A34" s="13"/>
      <c r="B34" s="11"/>
      <c r="C34" s="11"/>
      <c r="D34" s="45" t="s">
        <v>87</v>
      </c>
      <c r="E34" s="35">
        <v>500000</v>
      </c>
    </row>
    <row r="35" spans="1:5" x14ac:dyDescent="0.25">
      <c r="A35" s="13"/>
      <c r="B35" s="11"/>
      <c r="C35" s="58" t="s">
        <v>16</v>
      </c>
      <c r="D35" s="59"/>
      <c r="E35" s="36">
        <f>SUM(E31:E34)</f>
        <v>544784</v>
      </c>
    </row>
    <row r="36" spans="1:5" x14ac:dyDescent="0.25">
      <c r="A36" s="13"/>
      <c r="B36" s="11"/>
      <c r="C36" s="26">
        <v>296</v>
      </c>
      <c r="D36" s="25" t="s">
        <v>46</v>
      </c>
      <c r="E36" s="32"/>
    </row>
    <row r="37" spans="1:5" x14ac:dyDescent="0.25">
      <c r="A37" s="13"/>
      <c r="B37" s="11"/>
      <c r="C37" s="11"/>
      <c r="D37" s="25" t="s">
        <v>47</v>
      </c>
      <c r="E37" s="29">
        <v>154550</v>
      </c>
    </row>
    <row r="38" spans="1:5" x14ac:dyDescent="0.25">
      <c r="A38" s="13"/>
      <c r="B38" s="11"/>
      <c r="C38" s="60" t="s">
        <v>49</v>
      </c>
      <c r="D38" s="59"/>
      <c r="E38" s="36">
        <f>SUM(E37:E37)</f>
        <v>154550</v>
      </c>
    </row>
    <row r="39" spans="1:5" x14ac:dyDescent="0.25">
      <c r="A39" s="13"/>
      <c r="B39" s="11"/>
      <c r="C39" s="49">
        <v>310</v>
      </c>
      <c r="D39" s="25" t="s">
        <v>17</v>
      </c>
      <c r="E39" s="32"/>
    </row>
    <row r="40" spans="1:5" x14ac:dyDescent="0.25">
      <c r="A40" s="13"/>
      <c r="B40" s="11"/>
      <c r="C40" s="11"/>
      <c r="D40" s="25" t="s">
        <v>26</v>
      </c>
      <c r="E40" s="29">
        <v>220450</v>
      </c>
    </row>
    <row r="41" spans="1:5" x14ac:dyDescent="0.25">
      <c r="A41" s="13"/>
      <c r="B41" s="11"/>
      <c r="C41" s="11"/>
      <c r="D41" s="25" t="s">
        <v>48</v>
      </c>
      <c r="E41" s="29">
        <v>605000</v>
      </c>
    </row>
    <row r="42" spans="1:5" x14ac:dyDescent="0.25">
      <c r="A42" s="13"/>
      <c r="B42" s="11"/>
      <c r="C42" s="60" t="s">
        <v>18</v>
      </c>
      <c r="D42" s="59"/>
      <c r="E42" s="36">
        <f>SUM(E40:E41)</f>
        <v>825450</v>
      </c>
    </row>
    <row r="43" spans="1:5" x14ac:dyDescent="0.25">
      <c r="A43" s="13"/>
      <c r="B43" s="11"/>
      <c r="C43" s="49">
        <v>340</v>
      </c>
      <c r="D43" s="25" t="s">
        <v>88</v>
      </c>
      <c r="E43" s="32"/>
    </row>
    <row r="44" spans="1:5" ht="33.75" customHeight="1" x14ac:dyDescent="0.25">
      <c r="A44" s="13"/>
      <c r="B44" s="11"/>
      <c r="C44" s="11"/>
      <c r="D44" s="54" t="s">
        <v>89</v>
      </c>
      <c r="E44" s="29">
        <v>20000</v>
      </c>
    </row>
    <row r="45" spans="1:5" x14ac:dyDescent="0.25">
      <c r="A45" s="13"/>
      <c r="B45" s="11"/>
      <c r="C45" s="65" t="s">
        <v>81</v>
      </c>
      <c r="D45" s="66"/>
      <c r="E45" s="36">
        <f>SUM(E44:E44)</f>
        <v>20000</v>
      </c>
    </row>
    <row r="46" spans="1:5" ht="15.75" x14ac:dyDescent="0.25">
      <c r="A46" s="46"/>
      <c r="B46" s="62" t="s">
        <v>27</v>
      </c>
      <c r="C46" s="63"/>
      <c r="D46" s="64"/>
      <c r="E46" s="47">
        <f>SUM(E26+E29+E35+E38+E42+E45)</f>
        <v>1563260</v>
      </c>
    </row>
    <row r="47" spans="1:5" ht="18.75" x14ac:dyDescent="0.3">
      <c r="A47" s="55" t="s">
        <v>19</v>
      </c>
      <c r="B47" s="56"/>
      <c r="C47" s="56"/>
      <c r="D47" s="57"/>
      <c r="E47" s="37">
        <f>SUM(E4+E5+E23+E46)</f>
        <v>14799500</v>
      </c>
    </row>
  </sheetData>
  <mergeCells count="9">
    <mergeCell ref="A47:D47"/>
    <mergeCell ref="C35:D35"/>
    <mergeCell ref="C42:D42"/>
    <mergeCell ref="A1:E1"/>
    <mergeCell ref="C26:D26"/>
    <mergeCell ref="B46:D46"/>
    <mergeCell ref="C29:D29"/>
    <mergeCell ref="C38:D38"/>
    <mergeCell ref="C45:D45"/>
  </mergeCells>
  <pageMargins left="0.78740157480314965" right="0.70866141732283472" top="0.35433070866141736" bottom="0.55118110236220474" header="0.31496062992125984" footer="0.31496062992125984"/>
  <pageSetup paperSize="9" scale="9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showWhiteSpace="0" topLeftCell="A25" zoomScaleNormal="100" workbookViewId="0">
      <selection activeCell="C47" sqref="C47:D47"/>
    </sheetView>
  </sheetViews>
  <sheetFormatPr defaultRowHeight="15" x14ac:dyDescent="0.25"/>
  <cols>
    <col min="1" max="1" width="4.5703125" customWidth="1"/>
    <col min="2" max="2" width="7" customWidth="1"/>
    <col min="3" max="3" width="9.7109375" customWidth="1"/>
    <col min="4" max="4" width="50.42578125" customWidth="1"/>
    <col min="5" max="5" width="21.28515625" customWidth="1"/>
  </cols>
  <sheetData>
    <row r="1" spans="1:9" ht="34.5" customHeight="1" x14ac:dyDescent="0.25">
      <c r="A1" s="61" t="s">
        <v>50</v>
      </c>
      <c r="B1" s="61"/>
      <c r="C1" s="61"/>
      <c r="D1" s="61"/>
      <c r="E1" s="61"/>
      <c r="F1" s="2"/>
      <c r="G1" s="2"/>
      <c r="H1" s="2"/>
      <c r="I1" s="2"/>
    </row>
    <row r="2" spans="1:9" ht="32.25" customHeight="1" x14ac:dyDescent="0.3">
      <c r="A2" s="6" t="s">
        <v>2</v>
      </c>
      <c r="B2" s="5" t="s">
        <v>1</v>
      </c>
      <c r="C2" s="5" t="s">
        <v>3</v>
      </c>
      <c r="D2" s="4" t="s">
        <v>4</v>
      </c>
      <c r="E2" s="4" t="s">
        <v>5</v>
      </c>
      <c r="F2" s="1"/>
      <c r="G2" s="1"/>
      <c r="H2" s="1"/>
    </row>
    <row r="3" spans="1:9" ht="15.75" x14ac:dyDescent="0.25">
      <c r="A3" s="7" t="s">
        <v>0</v>
      </c>
      <c r="B3" s="8">
        <v>111</v>
      </c>
      <c r="C3" s="8">
        <v>211</v>
      </c>
      <c r="D3" s="4" t="s">
        <v>6</v>
      </c>
      <c r="E3" s="27">
        <v>1820400</v>
      </c>
    </row>
    <row r="4" spans="1:9" ht="18" customHeight="1" x14ac:dyDescent="0.25">
      <c r="A4" s="7" t="s">
        <v>7</v>
      </c>
      <c r="B4" s="8">
        <v>119</v>
      </c>
      <c r="C4" s="8">
        <v>213</v>
      </c>
      <c r="D4" s="6" t="s">
        <v>8</v>
      </c>
      <c r="E4" s="27">
        <v>549600</v>
      </c>
    </row>
    <row r="5" spans="1:9" ht="15.75" x14ac:dyDescent="0.25">
      <c r="A5" s="18" t="s">
        <v>9</v>
      </c>
      <c r="B5" s="9">
        <v>112</v>
      </c>
      <c r="C5" s="9">
        <v>212</v>
      </c>
      <c r="D5" s="12" t="s">
        <v>10</v>
      </c>
      <c r="E5" s="28"/>
    </row>
    <row r="6" spans="1:9" ht="21" customHeight="1" x14ac:dyDescent="0.25">
      <c r="A6" s="13"/>
      <c r="B6" s="10"/>
      <c r="C6" s="10"/>
      <c r="D6" s="41" t="s">
        <v>20</v>
      </c>
      <c r="E6" s="38">
        <v>6000</v>
      </c>
    </row>
    <row r="7" spans="1:9" ht="15.75" x14ac:dyDescent="0.25">
      <c r="A7" s="13"/>
      <c r="B7" s="10"/>
      <c r="C7" s="10"/>
      <c r="D7" s="53" t="s">
        <v>51</v>
      </c>
      <c r="E7" s="29">
        <v>20300</v>
      </c>
    </row>
    <row r="8" spans="1:9" ht="31.5" x14ac:dyDescent="0.25">
      <c r="A8" s="13"/>
      <c r="B8" s="10"/>
      <c r="C8" s="10"/>
      <c r="D8" s="48" t="s">
        <v>30</v>
      </c>
      <c r="E8" s="30">
        <v>12800</v>
      </c>
    </row>
    <row r="9" spans="1:9" ht="18" customHeight="1" x14ac:dyDescent="0.25">
      <c r="A9" s="13"/>
      <c r="B9" s="10"/>
      <c r="C9" s="10"/>
      <c r="D9" s="14" t="s">
        <v>52</v>
      </c>
      <c r="E9" s="29">
        <v>3500</v>
      </c>
    </row>
    <row r="10" spans="1:9" ht="15.75" x14ac:dyDescent="0.25">
      <c r="A10" s="13"/>
      <c r="B10" s="10"/>
      <c r="C10" s="10"/>
      <c r="D10" s="40" t="s">
        <v>86</v>
      </c>
      <c r="E10" s="29">
        <v>33100</v>
      </c>
    </row>
    <row r="11" spans="1:9" ht="15.75" x14ac:dyDescent="0.25">
      <c r="A11" s="13"/>
      <c r="B11" s="10"/>
      <c r="C11" s="10"/>
      <c r="D11" s="43" t="s">
        <v>53</v>
      </c>
      <c r="E11" s="30">
        <v>6400</v>
      </c>
    </row>
    <row r="12" spans="1:9" ht="15" customHeight="1" x14ac:dyDescent="0.25">
      <c r="A12" s="13"/>
      <c r="B12" s="10"/>
      <c r="C12" s="10"/>
      <c r="D12" s="14" t="s">
        <v>54</v>
      </c>
      <c r="E12" s="38">
        <v>3500</v>
      </c>
    </row>
    <row r="13" spans="1:9" ht="15.75" x14ac:dyDescent="0.25">
      <c r="A13" s="13"/>
      <c r="B13" s="10"/>
      <c r="C13" s="10"/>
      <c r="D13" s="40" t="s">
        <v>56</v>
      </c>
      <c r="E13" s="29">
        <v>5100</v>
      </c>
    </row>
    <row r="14" spans="1:9" ht="31.5" x14ac:dyDescent="0.25">
      <c r="A14" s="13"/>
      <c r="B14" s="10"/>
      <c r="C14" s="10"/>
      <c r="D14" s="42" t="s">
        <v>55</v>
      </c>
      <c r="E14" s="30">
        <v>6400</v>
      </c>
    </row>
    <row r="15" spans="1:9" ht="15.75" x14ac:dyDescent="0.25">
      <c r="A15" s="19"/>
      <c r="B15" s="17" t="s">
        <v>11</v>
      </c>
      <c r="C15" s="17"/>
      <c r="D15" s="17"/>
      <c r="E15" s="31">
        <f>SUM(E6:E14)</f>
        <v>97100</v>
      </c>
    </row>
    <row r="16" spans="1:9" ht="15.75" x14ac:dyDescent="0.25">
      <c r="A16" s="20" t="s">
        <v>12</v>
      </c>
      <c r="B16" s="22">
        <v>244</v>
      </c>
      <c r="C16" s="9">
        <v>221</v>
      </c>
      <c r="D16" s="15" t="s">
        <v>13</v>
      </c>
      <c r="E16" s="32"/>
    </row>
    <row r="17" spans="1:5" ht="18" customHeight="1" x14ac:dyDescent="0.25">
      <c r="A17" s="13"/>
      <c r="B17" s="11"/>
      <c r="C17" s="10"/>
      <c r="D17" s="16" t="s">
        <v>58</v>
      </c>
      <c r="E17" s="33">
        <v>3040</v>
      </c>
    </row>
    <row r="18" spans="1:5" ht="31.5" customHeight="1" x14ac:dyDescent="0.25">
      <c r="A18" s="13"/>
      <c r="B18" s="11"/>
      <c r="C18" s="10"/>
      <c r="D18" s="16" t="s">
        <v>57</v>
      </c>
      <c r="E18" s="33">
        <v>35000</v>
      </c>
    </row>
    <row r="19" spans="1:5" ht="15.75" customHeight="1" x14ac:dyDescent="0.25">
      <c r="A19" s="21"/>
      <c r="B19" s="23"/>
      <c r="C19" s="58" t="s">
        <v>14</v>
      </c>
      <c r="D19" s="59"/>
      <c r="E19" s="34">
        <f>SUM(E17:E18)</f>
        <v>38040</v>
      </c>
    </row>
    <row r="20" spans="1:5" ht="15.75" x14ac:dyDescent="0.25">
      <c r="A20" s="13"/>
      <c r="B20" s="11"/>
      <c r="C20" s="22">
        <v>222</v>
      </c>
      <c r="D20" s="24" t="s">
        <v>59</v>
      </c>
      <c r="E20" s="32"/>
    </row>
    <row r="21" spans="1:5" ht="15.75" x14ac:dyDescent="0.25">
      <c r="A21" s="13"/>
      <c r="B21" s="11"/>
      <c r="C21" s="11"/>
      <c r="D21" s="14" t="s">
        <v>60</v>
      </c>
      <c r="E21" s="35">
        <v>1000</v>
      </c>
    </row>
    <row r="22" spans="1:5" x14ac:dyDescent="0.25">
      <c r="A22" s="13"/>
      <c r="B22" s="11"/>
      <c r="C22" s="58" t="s">
        <v>61</v>
      </c>
      <c r="D22" s="59"/>
      <c r="E22" s="36">
        <f>SUM(E21)</f>
        <v>1000</v>
      </c>
    </row>
    <row r="23" spans="1:5" ht="15.75" x14ac:dyDescent="0.25">
      <c r="A23" s="13"/>
      <c r="B23" s="11"/>
      <c r="C23" s="22">
        <v>225</v>
      </c>
      <c r="D23" s="24" t="s">
        <v>44</v>
      </c>
      <c r="E23" s="32"/>
    </row>
    <row r="24" spans="1:5" ht="15.75" x14ac:dyDescent="0.25">
      <c r="A24" s="13"/>
      <c r="B24" s="11"/>
      <c r="C24" s="11"/>
      <c r="D24" s="14" t="s">
        <v>45</v>
      </c>
      <c r="E24" s="35">
        <v>31800</v>
      </c>
    </row>
    <row r="25" spans="1:5" ht="15.75" x14ac:dyDescent="0.25">
      <c r="A25" s="13"/>
      <c r="B25" s="11"/>
      <c r="C25" s="11"/>
      <c r="D25" s="14" t="s">
        <v>62</v>
      </c>
      <c r="E25" s="35">
        <v>20000</v>
      </c>
    </row>
    <row r="26" spans="1:5" ht="15.75" x14ac:dyDescent="0.25">
      <c r="A26" s="13"/>
      <c r="B26" s="11"/>
      <c r="C26" s="11"/>
      <c r="D26" s="14" t="s">
        <v>64</v>
      </c>
      <c r="E26" s="35">
        <v>11000</v>
      </c>
    </row>
    <row r="27" spans="1:5" ht="15.75" x14ac:dyDescent="0.25">
      <c r="A27" s="13"/>
      <c r="B27" s="11"/>
      <c r="C27" s="11"/>
      <c r="D27" s="14" t="s">
        <v>63</v>
      </c>
      <c r="E27" s="35">
        <v>12000</v>
      </c>
    </row>
    <row r="28" spans="1:5" x14ac:dyDescent="0.25">
      <c r="A28" s="13"/>
      <c r="B28" s="11"/>
      <c r="C28" s="58" t="s">
        <v>43</v>
      </c>
      <c r="D28" s="59"/>
      <c r="E28" s="36">
        <f>SUM(E24:E27)</f>
        <v>74800</v>
      </c>
    </row>
    <row r="29" spans="1:5" ht="15.75" x14ac:dyDescent="0.25">
      <c r="A29" s="13"/>
      <c r="B29" s="11"/>
      <c r="C29" s="22">
        <v>226</v>
      </c>
      <c r="D29" s="24" t="s">
        <v>15</v>
      </c>
      <c r="E29" s="32"/>
    </row>
    <row r="30" spans="1:5" ht="15.75" x14ac:dyDescent="0.25">
      <c r="A30" s="13"/>
      <c r="B30" s="11"/>
      <c r="C30" s="11"/>
      <c r="D30" s="14" t="s">
        <v>65</v>
      </c>
      <c r="E30" s="35">
        <v>22800</v>
      </c>
    </row>
    <row r="31" spans="1:5" ht="15.75" x14ac:dyDescent="0.25">
      <c r="A31" s="13"/>
      <c r="B31" s="11"/>
      <c r="C31" s="11"/>
      <c r="D31" s="14" t="s">
        <v>66</v>
      </c>
      <c r="E31" s="35">
        <v>36000</v>
      </c>
    </row>
    <row r="32" spans="1:5" x14ac:dyDescent="0.25">
      <c r="A32" s="13"/>
      <c r="B32" s="11"/>
      <c r="C32" s="11"/>
      <c r="D32" s="45" t="s">
        <v>67</v>
      </c>
      <c r="E32" s="35">
        <v>109687</v>
      </c>
    </row>
    <row r="33" spans="1:5" x14ac:dyDescent="0.25">
      <c r="A33" s="13"/>
      <c r="B33" s="11"/>
      <c r="C33" s="11"/>
      <c r="D33" s="45" t="s">
        <v>68</v>
      </c>
      <c r="E33" s="35">
        <v>6000</v>
      </c>
    </row>
    <row r="34" spans="1:5" x14ac:dyDescent="0.25">
      <c r="A34" s="13"/>
      <c r="B34" s="11"/>
      <c r="C34" s="11"/>
      <c r="D34" s="45" t="s">
        <v>69</v>
      </c>
      <c r="E34" s="35">
        <v>12108</v>
      </c>
    </row>
    <row r="35" spans="1:5" x14ac:dyDescent="0.25">
      <c r="A35" s="13"/>
      <c r="B35" s="11"/>
      <c r="C35" s="11"/>
      <c r="D35" s="45" t="s">
        <v>70</v>
      </c>
      <c r="E35" s="35">
        <v>10595</v>
      </c>
    </row>
    <row r="36" spans="1:5" x14ac:dyDescent="0.25">
      <c r="A36" s="13"/>
      <c r="B36" s="11"/>
      <c r="C36" s="11"/>
      <c r="D36" s="45" t="s">
        <v>71</v>
      </c>
      <c r="E36" s="35">
        <v>700</v>
      </c>
    </row>
    <row r="37" spans="1:5" x14ac:dyDescent="0.25">
      <c r="A37" s="13"/>
      <c r="B37" s="11"/>
      <c r="C37" s="11"/>
      <c r="D37" s="45" t="s">
        <v>92</v>
      </c>
      <c r="E37" s="35">
        <v>46000</v>
      </c>
    </row>
    <row r="38" spans="1:5" x14ac:dyDescent="0.25">
      <c r="A38" s="13"/>
      <c r="B38" s="11"/>
      <c r="C38" s="11"/>
      <c r="D38" s="45" t="s">
        <v>93</v>
      </c>
      <c r="E38" s="35">
        <v>3000</v>
      </c>
    </row>
    <row r="39" spans="1:5" x14ac:dyDescent="0.25">
      <c r="A39" s="13"/>
      <c r="B39" s="11"/>
      <c r="C39" s="58" t="s">
        <v>16</v>
      </c>
      <c r="D39" s="59"/>
      <c r="E39" s="36">
        <f>SUM(E30:E38)</f>
        <v>246890</v>
      </c>
    </row>
    <row r="40" spans="1:5" x14ac:dyDescent="0.25">
      <c r="A40" s="13"/>
      <c r="B40" s="11"/>
      <c r="C40" s="26">
        <v>296</v>
      </c>
      <c r="D40" s="25" t="s">
        <v>46</v>
      </c>
      <c r="E40" s="32"/>
    </row>
    <row r="41" spans="1:5" x14ac:dyDescent="0.25">
      <c r="A41" s="13"/>
      <c r="B41" s="11"/>
      <c r="C41" s="11"/>
      <c r="D41" s="25" t="s">
        <v>72</v>
      </c>
      <c r="E41" s="29">
        <v>10000</v>
      </c>
    </row>
    <row r="42" spans="1:5" x14ac:dyDescent="0.25">
      <c r="A42" s="13"/>
      <c r="B42" s="11"/>
      <c r="C42" s="11"/>
      <c r="D42" s="25" t="s">
        <v>73</v>
      </c>
      <c r="E42" s="29">
        <v>15000</v>
      </c>
    </row>
    <row r="43" spans="1:5" x14ac:dyDescent="0.25">
      <c r="A43" s="13"/>
      <c r="B43" s="11"/>
      <c r="C43" s="60" t="s">
        <v>90</v>
      </c>
      <c r="D43" s="59"/>
      <c r="E43" s="36">
        <f>SUM(E41:E42)</f>
        <v>25000</v>
      </c>
    </row>
    <row r="44" spans="1:5" x14ac:dyDescent="0.25">
      <c r="A44" s="13"/>
      <c r="B44" s="11"/>
      <c r="C44" s="49">
        <v>310</v>
      </c>
      <c r="D44" s="25" t="s">
        <v>17</v>
      </c>
      <c r="E44" s="32"/>
    </row>
    <row r="45" spans="1:5" x14ac:dyDescent="0.25">
      <c r="A45" s="13"/>
      <c r="B45" s="11"/>
      <c r="C45" s="11"/>
      <c r="D45" s="25" t="s">
        <v>74</v>
      </c>
      <c r="E45" s="29">
        <v>248000</v>
      </c>
    </row>
    <row r="46" spans="1:5" x14ac:dyDescent="0.25">
      <c r="A46" s="13"/>
      <c r="B46" s="11"/>
      <c r="C46" s="11"/>
      <c r="D46" s="25" t="s">
        <v>77</v>
      </c>
      <c r="E46" s="29">
        <v>363810</v>
      </c>
    </row>
    <row r="47" spans="1:5" x14ac:dyDescent="0.25">
      <c r="A47" s="13"/>
      <c r="B47" s="11"/>
      <c r="C47" s="65" t="s">
        <v>18</v>
      </c>
      <c r="D47" s="66"/>
      <c r="E47" s="36">
        <f>SUM(E45:E46)</f>
        <v>611810</v>
      </c>
    </row>
    <row r="48" spans="1:5" x14ac:dyDescent="0.25">
      <c r="A48" s="13"/>
      <c r="B48" s="11"/>
      <c r="C48" s="49">
        <v>340</v>
      </c>
      <c r="D48" s="25" t="s">
        <v>75</v>
      </c>
      <c r="E48" s="32"/>
    </row>
    <row r="49" spans="1:5" x14ac:dyDescent="0.25">
      <c r="A49" s="13"/>
      <c r="B49" s="11"/>
      <c r="C49" s="11"/>
      <c r="D49" s="25" t="s">
        <v>76</v>
      </c>
      <c r="E49" s="29">
        <v>50000</v>
      </c>
    </row>
    <row r="50" spans="1:5" x14ac:dyDescent="0.25">
      <c r="A50" s="13"/>
      <c r="B50" s="11"/>
      <c r="C50" s="11"/>
      <c r="D50" s="25" t="s">
        <v>78</v>
      </c>
      <c r="E50" s="29">
        <v>46620</v>
      </c>
    </row>
    <row r="51" spans="1:5" x14ac:dyDescent="0.25">
      <c r="A51" s="13"/>
      <c r="B51" s="11"/>
      <c r="C51" s="11"/>
      <c r="D51" s="25" t="s">
        <v>79</v>
      </c>
      <c r="E51" s="29">
        <v>80000</v>
      </c>
    </row>
    <row r="52" spans="1:5" x14ac:dyDescent="0.25">
      <c r="A52" s="13"/>
      <c r="B52" s="11"/>
      <c r="C52" s="11"/>
      <c r="D52" s="25" t="s">
        <v>80</v>
      </c>
      <c r="E52" s="29">
        <v>221700</v>
      </c>
    </row>
    <row r="53" spans="1:5" x14ac:dyDescent="0.25">
      <c r="A53" s="13"/>
      <c r="B53" s="11"/>
      <c r="C53" s="65" t="s">
        <v>81</v>
      </c>
      <c r="D53" s="66"/>
      <c r="E53" s="36">
        <f>SUM(E49:E52)</f>
        <v>398320</v>
      </c>
    </row>
    <row r="54" spans="1:5" ht="15.75" x14ac:dyDescent="0.25">
      <c r="A54" s="19"/>
      <c r="B54" s="62" t="s">
        <v>27</v>
      </c>
      <c r="C54" s="63"/>
      <c r="D54" s="64"/>
      <c r="E54" s="47">
        <f>SUM(E19+E22+E28+E39+E43+E47+E53)</f>
        <v>1395860</v>
      </c>
    </row>
    <row r="55" spans="1:5" x14ac:dyDescent="0.25">
      <c r="A55" s="13">
        <v>5</v>
      </c>
      <c r="B55" s="51">
        <v>851</v>
      </c>
      <c r="C55" s="50" t="s">
        <v>91</v>
      </c>
      <c r="D55" s="25" t="s">
        <v>82</v>
      </c>
      <c r="E55" s="52">
        <v>17100</v>
      </c>
    </row>
    <row r="56" spans="1:5" x14ac:dyDescent="0.25">
      <c r="A56" s="13">
        <v>6</v>
      </c>
      <c r="B56" s="51">
        <v>852</v>
      </c>
      <c r="C56" s="50" t="s">
        <v>91</v>
      </c>
      <c r="D56" s="25" t="s">
        <v>83</v>
      </c>
      <c r="E56" s="29">
        <v>6940</v>
      </c>
    </row>
    <row r="57" spans="1:5" x14ac:dyDescent="0.25">
      <c r="A57" s="13">
        <v>7</v>
      </c>
      <c r="B57" s="51">
        <v>853</v>
      </c>
      <c r="C57" s="50" t="s">
        <v>91</v>
      </c>
      <c r="D57" s="25" t="s">
        <v>84</v>
      </c>
      <c r="E57" s="29">
        <v>61500</v>
      </c>
    </row>
    <row r="58" spans="1:5" x14ac:dyDescent="0.25">
      <c r="A58" s="13">
        <v>7</v>
      </c>
      <c r="B58" s="51">
        <v>853</v>
      </c>
      <c r="C58" s="50" t="s">
        <v>94</v>
      </c>
      <c r="D58" s="25" t="s">
        <v>84</v>
      </c>
      <c r="E58" s="29">
        <v>1500</v>
      </c>
    </row>
    <row r="59" spans="1:5" x14ac:dyDescent="0.25">
      <c r="A59" s="13"/>
      <c r="B59" s="11"/>
      <c r="C59" s="65" t="s">
        <v>85</v>
      </c>
      <c r="D59" s="66"/>
      <c r="E59" s="36">
        <f>SUM(E55:E58)</f>
        <v>87040</v>
      </c>
    </row>
    <row r="60" spans="1:5" ht="18.75" x14ac:dyDescent="0.3">
      <c r="A60" s="55" t="s">
        <v>19</v>
      </c>
      <c r="B60" s="56"/>
      <c r="C60" s="56"/>
      <c r="D60" s="57"/>
      <c r="E60" s="37">
        <f>SUM(E3+E4+E15+E54+E59)</f>
        <v>3950000</v>
      </c>
    </row>
  </sheetData>
  <mergeCells count="11">
    <mergeCell ref="A1:E1"/>
    <mergeCell ref="C19:D19"/>
    <mergeCell ref="C28:D28"/>
    <mergeCell ref="C39:D39"/>
    <mergeCell ref="C43:D43"/>
    <mergeCell ref="B54:D54"/>
    <mergeCell ref="A60:D60"/>
    <mergeCell ref="C22:D22"/>
    <mergeCell ref="C53:D53"/>
    <mergeCell ref="C59:D59"/>
    <mergeCell ref="C47:D47"/>
  </mergeCells>
  <pageMargins left="0.70866141732283472" right="0.70866141732283472" top="0.35433070866141736" bottom="0.55118110236220474" header="0.31496062992125984" footer="0.31496062992125984"/>
  <pageSetup paperSize="9" scale="9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2018-04-16T04:39:39Z</dcterms:modified>
</cp:coreProperties>
</file>