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Мое\УМЦ ГОЧС\План фин.хоз.деят\ПФХД 2018\01012018\"/>
    </mc:Choice>
  </mc:AlternateContent>
  <bookViews>
    <workbookView xWindow="0" yWindow="0" windowWidth="28800" windowHeight="12435" activeTab="2"/>
  </bookViews>
  <sheets>
    <sheet name="111" sheetId="5" r:id="rId1"/>
    <sheet name="112" sheetId="2" r:id="rId2"/>
    <sheet name="119" sheetId="3" r:id="rId3"/>
  </sheets>
  <definedNames>
    <definedName name="_xlnm.Print_Area" localSheetId="0">'111'!$A$1:$E$11</definedName>
    <definedName name="_xlnm.Print_Area" localSheetId="1">'112'!$A$1:$G$15</definedName>
    <definedName name="_xlnm.Print_Area" localSheetId="2">'119'!$A$1:$E$18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5" l="1"/>
  <c r="D10" i="5" s="1"/>
  <c r="E17" i="3" l="1"/>
  <c r="E16" i="3"/>
  <c r="E15" i="3"/>
  <c r="E12" i="3"/>
  <c r="E10" i="3"/>
  <c r="G14" i="2"/>
  <c r="G13" i="2"/>
  <c r="G12" i="2"/>
  <c r="G10" i="2" l="1"/>
  <c r="E18" i="3"/>
  <c r="G15" i="2"/>
</calcChain>
</file>

<file path=xl/sharedStrings.xml><?xml version="1.0" encoding="utf-8"?>
<sst xmlns="http://schemas.openxmlformats.org/spreadsheetml/2006/main" count="86" uniqueCount="43">
  <si>
    <t>Код видов расходов</t>
  </si>
  <si>
    <t xml:space="preserve"> </t>
  </si>
  <si>
    <t>Источник финансового обеспечения</t>
  </si>
  <si>
    <t>№</t>
  </si>
  <si>
    <t>п/п</t>
  </si>
  <si>
    <t>Итого:</t>
  </si>
  <si>
    <t>x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</si>
  <si>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</si>
  <si>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</si>
  <si>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сотрудника в день, руб.</t>
  </si>
  <si>
    <t>Количество сотрудников, чел.</t>
  </si>
  <si>
    <t>Количество дней</t>
  </si>
  <si>
    <t>Сумма, руб. (гр. 3 × гр. 4 × гр. 5)</t>
  </si>
  <si>
    <t>Выплаты персоналу при направлении в служебные командировки в пределах территории Российской Федерации</t>
  </si>
  <si>
    <t>1.1.</t>
  </si>
  <si>
    <t>1.2.</t>
  </si>
  <si>
    <t>1.3.</t>
  </si>
  <si>
    <t>2.1.</t>
  </si>
  <si>
    <t>2.3.</t>
  </si>
  <si>
    <t>1. Расчеты (обоснования) выплат персоналу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</si>
  <si>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</si>
  <si>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</si>
  <si>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</si>
  <si>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Страховые взносы в Пенсионный фонд РФ, всего</t>
  </si>
  <si>
    <t>Страховые взносы в Фонд социального страхования РФ, всего</t>
  </si>
  <si>
    <t>Страховые взносы в Федеральный фонд обязательного медицинского страхования, всего (по ставке 5,1%)</t>
  </si>
  <si>
    <t xml:space="preserve">компенсация дополнительных расходов, связанных с проживанием вне места постоянного жительства (суточных) </t>
  </si>
  <si>
    <t xml:space="preserve"> в том числе:</t>
  </si>
  <si>
    <t xml:space="preserve"> компенсация расходов по проезду в служебные командировки</t>
  </si>
  <si>
    <t xml:space="preserve"> компенсация расходов по найму жилого помещения</t>
  </si>
  <si>
    <t xml:space="preserve"> по ставке 22,0%</t>
  </si>
  <si>
    <t xml:space="preserve"> обязательное социальное страхование на случай временной нетрудоспособности и в связи с материнством по ставке 2,9%</t>
  </si>
  <si>
    <t xml:space="preserve"> обязательное социальное страхование от несчастных случаев на производстве и профессиональных заболеваний по ставке 0,2%</t>
  </si>
  <si>
    <t>Приносящая доход деятельность</t>
  </si>
  <si>
    <t>1.3.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</si>
  <si>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1.1. Расчеты (обоснования) расходов на оплату труда</t>
  </si>
  <si>
    <t>Планируемый доход</t>
  </si>
  <si>
    <t>60% на оплату труда, руб.</t>
  </si>
  <si>
    <t>КВР 111</t>
  </si>
  <si>
    <t>КВР 119</t>
  </si>
  <si>
    <t>х</t>
  </si>
  <si>
    <t>Итого</t>
  </si>
  <si>
    <t>1. Расчеты (обоснования) выплат персоналу (строка 213)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</si>
</sst>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Georgia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4">
    <xf numFmtId="0" fontId="0" fillId="0" borderId="0" xfId="0"/>
    <xf numFmtId="0" fontId="4" fillId="0" borderId="0" xfId="0" applyFont="1" applyAlignment="1">
      <alignment horizontal="left" vertical="center" wrapText="1" inden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 indent="1"/>
    </xf>
    <xf numFmtId="0" fontId="2" fillId="0" borderId="8" xfId="0" applyFont="1" applyBorder="1" applyAlignment="1">
      <alignment horizontal="left" vertical="center" wrapText="1" indent="1"/>
    </xf>
    <xf numFmtId="3" fontId="2" fillId="0" borderId="8" xfId="0" applyNumberFormat="1" applyFont="1" applyBorder="1" applyAlignment="1">
      <alignment horizontal="left" vertical="center" wrapText="1" indent="1"/>
    </xf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2" fontId="2" fillId="0" borderId="8" xfId="0" applyNumberFormat="1" applyFont="1" applyBorder="1" applyAlignment="1">
      <alignment horizontal="left" vertical="center" wrapText="1" indent="1"/>
    </xf>
    <xf numFmtId="164" fontId="2" fillId="0" borderId="7" xfId="1" applyFont="1" applyBorder="1" applyAlignment="1">
      <alignment vertical="center" wrapText="1"/>
    </xf>
    <xf numFmtId="164" fontId="2" fillId="0" borderId="0" xfId="1" applyFont="1" applyAlignment="1">
      <alignment horizontal="left" vertical="center" wrapText="1" indent="1"/>
    </xf>
    <xf numFmtId="164" fontId="2" fillId="0" borderId="3" xfId="1" applyFont="1" applyBorder="1" applyAlignment="1">
      <alignment horizontal="left" vertical="center" wrapText="1" indent="1"/>
    </xf>
    <xf numFmtId="164" fontId="2" fillId="0" borderId="15" xfId="1" applyFont="1" applyBorder="1" applyAlignment="1">
      <alignment horizontal="left" vertical="center" wrapText="1" indent="1"/>
    </xf>
    <xf numFmtId="164" fontId="2" fillId="0" borderId="8" xfId="0" applyNumberFormat="1" applyFont="1" applyBorder="1" applyAlignment="1">
      <alignment horizontal="left" vertical="center" wrapText="1" indent="1"/>
    </xf>
    <xf numFmtId="1" fontId="2" fillId="0" borderId="8" xfId="0" applyNumberFormat="1" applyFont="1" applyBorder="1" applyAlignment="1">
      <alignment horizontal="left" vertical="center" wrapText="1" inden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 indent="1"/>
    </xf>
    <xf numFmtId="0" fontId="6" fillId="0" borderId="0" xfId="0" applyFont="1"/>
    <xf numFmtId="0" fontId="6" fillId="0" borderId="0" xfId="0" applyFont="1" applyAlignment="1">
      <alignment horizontal="left" vertical="center" wrapText="1" indent="1"/>
    </xf>
    <xf numFmtId="0" fontId="6" fillId="0" borderId="14" xfId="0" applyFont="1" applyBorder="1" applyAlignment="1">
      <alignment horizontal="center" vertical="center" wrapText="1"/>
    </xf>
    <xf numFmtId="0" fontId="6" fillId="0" borderId="16" xfId="0" applyFont="1" applyBorder="1"/>
    <xf numFmtId="0" fontId="6" fillId="0" borderId="16" xfId="0" applyFont="1" applyBorder="1" applyAlignment="1">
      <alignment horizontal="center"/>
    </xf>
    <xf numFmtId="0" fontId="6" fillId="0" borderId="18" xfId="0" applyFont="1" applyBorder="1"/>
    <xf numFmtId="0" fontId="6" fillId="0" borderId="1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/>
    </xf>
    <xf numFmtId="164" fontId="6" fillId="0" borderId="19" xfId="1" applyFont="1" applyBorder="1" applyAlignment="1">
      <alignment horizontal="left" vertical="center" wrapText="1" indent="1"/>
    </xf>
    <xf numFmtId="164" fontId="6" fillId="0" borderId="20" xfId="1" applyFont="1" applyBorder="1" applyAlignment="1">
      <alignment horizontal="left" vertical="center" wrapText="1" indent="1"/>
    </xf>
    <xf numFmtId="43" fontId="6" fillId="0" borderId="19" xfId="0" applyNumberFormat="1" applyFont="1" applyBorder="1"/>
    <xf numFmtId="164" fontId="6" fillId="0" borderId="15" xfId="1" applyFont="1" applyBorder="1"/>
    <xf numFmtId="0" fontId="6" fillId="0" borderId="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5" xfId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right" vertical="center" wrapText="1" indent="1"/>
    </xf>
    <xf numFmtId="0" fontId="2" fillId="0" borderId="5" xfId="0" applyFont="1" applyBorder="1" applyAlignment="1">
      <alignment horizontal="right" vertical="center" wrapText="1" inden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wrapText="1" inden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view="pageBreakPreview" zoomScale="60" zoomScaleNormal="100" workbookViewId="0">
      <selection activeCell="D18" sqref="D18"/>
    </sheetView>
  </sheetViews>
  <sheetFormatPr defaultRowHeight="15" x14ac:dyDescent="0.25"/>
  <cols>
    <col min="2" max="2" width="24.5703125" customWidth="1"/>
    <col min="3" max="3" width="27" customWidth="1"/>
    <col min="4" max="4" width="24.28515625" customWidth="1"/>
    <col min="5" max="5" width="23.28515625" customWidth="1"/>
    <col min="6" max="6" width="22.28515625" customWidth="1"/>
    <col min="7" max="7" width="17.42578125" customWidth="1"/>
    <col min="8" max="8" width="25.140625" customWidth="1"/>
  </cols>
  <sheetData>
    <row r="1" spans="1:5" ht="18.75" x14ac:dyDescent="0.3">
      <c r="A1" s="23"/>
      <c r="B1" s="47" t="s">
        <v>19</v>
      </c>
      <c r="C1" s="47"/>
      <c r="D1" s="47"/>
      <c r="E1" s="47"/>
    </row>
    <row r="2" spans="1:5" ht="18.75" x14ac:dyDescent="0.3">
      <c r="A2" s="23"/>
      <c r="B2" s="24"/>
      <c r="C2" s="24"/>
      <c r="D2" s="24"/>
      <c r="E2" s="23"/>
    </row>
    <row r="3" spans="1:5" ht="18" customHeight="1" x14ac:dyDescent="0.3">
      <c r="A3" s="23"/>
      <c r="B3" s="48" t="s">
        <v>0</v>
      </c>
      <c r="C3" s="48"/>
      <c r="D3" s="48"/>
      <c r="E3" s="25">
        <v>111</v>
      </c>
    </row>
    <row r="4" spans="1:5" ht="15.75" customHeight="1" x14ac:dyDescent="0.3">
      <c r="A4" s="23"/>
      <c r="B4" s="24" t="s">
        <v>1</v>
      </c>
      <c r="C4" s="49" t="s">
        <v>1</v>
      </c>
      <c r="D4" s="49"/>
      <c r="E4" s="23"/>
    </row>
    <row r="5" spans="1:5" ht="33" customHeight="1" x14ac:dyDescent="0.3">
      <c r="A5" s="23"/>
      <c r="B5" s="48" t="s">
        <v>2</v>
      </c>
      <c r="C5" s="48"/>
      <c r="D5" s="48"/>
      <c r="E5" s="25" t="s">
        <v>33</v>
      </c>
    </row>
    <row r="6" spans="1:5" ht="65.25" customHeight="1" thickBot="1" x14ac:dyDescent="0.35">
      <c r="A6" s="23"/>
      <c r="B6" s="41" t="s">
        <v>35</v>
      </c>
      <c r="C6" s="41"/>
      <c r="D6" s="42"/>
      <c r="E6" s="42"/>
    </row>
    <row r="7" spans="1:5" ht="125.25" customHeight="1" x14ac:dyDescent="0.3">
      <c r="A7" s="26"/>
      <c r="B7" s="43" t="s">
        <v>36</v>
      </c>
      <c r="C7" s="45" t="s">
        <v>37</v>
      </c>
      <c r="D7" s="27" t="s">
        <v>38</v>
      </c>
      <c r="E7" s="27" t="s">
        <v>39</v>
      </c>
    </row>
    <row r="8" spans="1:5" ht="19.5" thickBot="1" x14ac:dyDescent="0.35">
      <c r="A8" s="28"/>
      <c r="B8" s="44"/>
      <c r="C8" s="46"/>
      <c r="D8" s="28"/>
      <c r="E8" s="28"/>
    </row>
    <row r="9" spans="1:5" ht="19.5" thickBot="1" x14ac:dyDescent="0.35">
      <c r="A9" s="29">
        <v>1</v>
      </c>
      <c r="B9" s="30">
        <v>2</v>
      </c>
      <c r="C9" s="31">
        <v>3</v>
      </c>
      <c r="D9" s="27">
        <v>4</v>
      </c>
      <c r="E9" s="27">
        <v>5</v>
      </c>
    </row>
    <row r="10" spans="1:5" ht="19.5" thickBot="1" x14ac:dyDescent="0.35">
      <c r="A10" s="32">
        <v>1</v>
      </c>
      <c r="B10" s="33">
        <v>3950000</v>
      </c>
      <c r="C10" s="34">
        <f>SUM(B10*60%)</f>
        <v>2370000</v>
      </c>
      <c r="D10" s="35">
        <f>SUM(C10-E10)</f>
        <v>1820400</v>
      </c>
      <c r="E10" s="36">
        <v>549600</v>
      </c>
    </row>
    <row r="11" spans="1:5" ht="19.5" thickBot="1" x14ac:dyDescent="0.35">
      <c r="A11" s="28" t="s">
        <v>41</v>
      </c>
      <c r="B11" s="37" t="s">
        <v>6</v>
      </c>
      <c r="C11" s="39" t="s">
        <v>40</v>
      </c>
      <c r="D11" s="40" t="s">
        <v>40</v>
      </c>
      <c r="E11" s="38" t="s">
        <v>40</v>
      </c>
    </row>
  </sheetData>
  <mergeCells count="7">
    <mergeCell ref="B6:E6"/>
    <mergeCell ref="B7:B8"/>
    <mergeCell ref="C7:C8"/>
    <mergeCell ref="B1:E1"/>
    <mergeCell ref="B3:D3"/>
    <mergeCell ref="C4:D4"/>
    <mergeCell ref="B5:D5"/>
  </mergeCells>
  <pageMargins left="0.9055118110236221" right="0.70866141732283472" top="0.74803149606299213" bottom="0.74803149606299213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zoomScaleNormal="100" workbookViewId="0">
      <selection activeCell="B7" sqref="B7:C8"/>
    </sheetView>
  </sheetViews>
  <sheetFormatPr defaultRowHeight="15" x14ac:dyDescent="0.25"/>
  <cols>
    <col min="2" max="2" width="27" customWidth="1"/>
    <col min="3" max="3" width="18.140625" customWidth="1"/>
    <col min="4" max="4" width="15.42578125" customWidth="1"/>
    <col min="5" max="5" width="17.42578125" customWidth="1"/>
    <col min="6" max="6" width="20.5703125" customWidth="1"/>
    <col min="7" max="7" width="20.7109375" customWidth="1"/>
    <col min="8" max="8" width="22.28515625" customWidth="1"/>
    <col min="9" max="9" width="17.42578125" customWidth="1"/>
    <col min="10" max="10" width="25.140625" customWidth="1"/>
  </cols>
  <sheetData>
    <row r="1" spans="1:10" x14ac:dyDescent="0.25">
      <c r="A1" s="50" t="s">
        <v>42</v>
      </c>
      <c r="B1" s="50"/>
      <c r="C1" s="50"/>
      <c r="D1" s="50"/>
      <c r="E1" s="50"/>
      <c r="F1" s="50"/>
      <c r="G1" s="50"/>
      <c r="H1" s="9"/>
      <c r="I1" s="9"/>
      <c r="J1" s="9"/>
    </row>
    <row r="2" spans="1:10" ht="15.75" x14ac:dyDescent="0.25">
      <c r="A2" s="1"/>
      <c r="B2" s="22"/>
      <c r="C2" s="22"/>
    </row>
    <row r="3" spans="1:10" ht="21" customHeight="1" x14ac:dyDescent="0.25">
      <c r="A3" s="51" t="s">
        <v>0</v>
      </c>
      <c r="B3" s="51"/>
      <c r="C3" s="51"/>
      <c r="D3" s="52">
        <v>112</v>
      </c>
      <c r="E3" s="52"/>
      <c r="F3" s="52"/>
    </row>
    <row r="4" spans="1:10" ht="15.75" customHeight="1" x14ac:dyDescent="0.25">
      <c r="A4" s="22" t="s">
        <v>1</v>
      </c>
      <c r="B4" s="53" t="s">
        <v>1</v>
      </c>
      <c r="C4" s="53"/>
    </row>
    <row r="5" spans="1:10" ht="19.5" customHeight="1" x14ac:dyDescent="0.25">
      <c r="A5" s="51" t="s">
        <v>2</v>
      </c>
      <c r="B5" s="51"/>
      <c r="C5" s="51"/>
      <c r="D5" s="51"/>
      <c r="E5" s="54" t="s">
        <v>33</v>
      </c>
      <c r="F5" s="54"/>
      <c r="G5" s="54"/>
    </row>
    <row r="6" spans="1:10" ht="15.75" thickBot="1" x14ac:dyDescent="0.3">
      <c r="A6" s="55" t="s">
        <v>7</v>
      </c>
      <c r="B6" s="55"/>
      <c r="C6" s="55"/>
      <c r="D6" s="55"/>
      <c r="E6" s="55"/>
      <c r="F6" s="55"/>
      <c r="G6" s="55"/>
      <c r="H6" s="9"/>
      <c r="I6" s="9"/>
      <c r="J6" s="9"/>
    </row>
    <row r="7" spans="1:10" ht="141" customHeight="1" x14ac:dyDescent="0.25">
      <c r="A7" s="18" t="s">
        <v>3</v>
      </c>
      <c r="B7" s="56" t="s">
        <v>8</v>
      </c>
      <c r="C7" s="57"/>
      <c r="D7" s="60" t="s">
        <v>9</v>
      </c>
      <c r="E7" s="60" t="s">
        <v>10</v>
      </c>
      <c r="F7" s="60" t="s">
        <v>11</v>
      </c>
      <c r="G7" s="60" t="s">
        <v>12</v>
      </c>
    </row>
    <row r="8" spans="1:10" ht="16.5" thickBot="1" x14ac:dyDescent="0.3">
      <c r="A8" s="19" t="s">
        <v>4</v>
      </c>
      <c r="B8" s="58"/>
      <c r="C8" s="59"/>
      <c r="D8" s="61"/>
      <c r="E8" s="61"/>
      <c r="F8" s="61"/>
      <c r="G8" s="61"/>
    </row>
    <row r="9" spans="1:10" ht="16.5" thickBot="1" x14ac:dyDescent="0.3">
      <c r="A9" s="2">
        <v>1</v>
      </c>
      <c r="B9" s="64">
        <v>2</v>
      </c>
      <c r="C9" s="65"/>
      <c r="D9" s="21">
        <v>3</v>
      </c>
      <c r="E9" s="21">
        <v>4</v>
      </c>
      <c r="F9" s="21">
        <v>5</v>
      </c>
      <c r="G9" s="21">
        <v>6</v>
      </c>
    </row>
    <row r="10" spans="1:10" ht="141.75" customHeight="1" thickBot="1" x14ac:dyDescent="0.3">
      <c r="A10" s="2">
        <v>1</v>
      </c>
      <c r="B10" s="66" t="s">
        <v>13</v>
      </c>
      <c r="C10" s="67"/>
      <c r="D10" s="21" t="s">
        <v>6</v>
      </c>
      <c r="E10" s="21" t="s">
        <v>6</v>
      </c>
      <c r="F10" s="21" t="s">
        <v>6</v>
      </c>
      <c r="G10" s="5">
        <f>SUM(G12:G14)</f>
        <v>97099.640000000014</v>
      </c>
    </row>
    <row r="11" spans="1:10" ht="15.75" x14ac:dyDescent="0.25">
      <c r="A11" s="6" t="s">
        <v>1</v>
      </c>
      <c r="B11" s="68" t="s">
        <v>27</v>
      </c>
      <c r="C11" s="69"/>
      <c r="D11" s="7" t="s">
        <v>1</v>
      </c>
      <c r="E11" s="7" t="s">
        <v>1</v>
      </c>
      <c r="F11" s="7" t="s">
        <v>1</v>
      </c>
      <c r="G11" s="7" t="s">
        <v>1</v>
      </c>
    </row>
    <row r="12" spans="1:10" ht="111" customHeight="1" thickBot="1" x14ac:dyDescent="0.3">
      <c r="A12" s="2" t="s">
        <v>14</v>
      </c>
      <c r="B12" s="70" t="s">
        <v>26</v>
      </c>
      <c r="C12" s="71"/>
      <c r="D12" s="4">
        <v>142.74</v>
      </c>
      <c r="E12" s="4">
        <v>4</v>
      </c>
      <c r="F12" s="4">
        <v>31</v>
      </c>
      <c r="G12" s="11">
        <f>SUM(D12*E12*F12)</f>
        <v>17699.760000000002</v>
      </c>
    </row>
    <row r="13" spans="1:10" ht="63.75" customHeight="1" thickBot="1" x14ac:dyDescent="0.3">
      <c r="A13" s="2" t="s">
        <v>15</v>
      </c>
      <c r="B13" s="64" t="s">
        <v>28</v>
      </c>
      <c r="C13" s="65"/>
      <c r="D13" s="5">
        <v>1093.75</v>
      </c>
      <c r="E13" s="4">
        <v>4</v>
      </c>
      <c r="F13" s="4">
        <v>8</v>
      </c>
      <c r="G13" s="11">
        <f>SUM(D13*E13*F13)</f>
        <v>35000</v>
      </c>
    </row>
    <row r="14" spans="1:10" ht="48" customHeight="1" thickBot="1" x14ac:dyDescent="0.3">
      <c r="A14" s="2" t="s">
        <v>16</v>
      </c>
      <c r="B14" s="64" t="s">
        <v>29</v>
      </c>
      <c r="C14" s="65"/>
      <c r="D14" s="4">
        <v>411.11</v>
      </c>
      <c r="E14" s="4">
        <v>4</v>
      </c>
      <c r="F14" s="4">
        <v>27</v>
      </c>
      <c r="G14" s="17">
        <f>SUM(D14*E14*F14)</f>
        <v>44399.880000000005</v>
      </c>
    </row>
    <row r="15" spans="1:10" ht="16.5" thickBot="1" x14ac:dyDescent="0.3">
      <c r="A15" s="3" t="s">
        <v>1</v>
      </c>
      <c r="B15" s="62" t="s">
        <v>5</v>
      </c>
      <c r="C15" s="63"/>
      <c r="D15" s="21" t="s">
        <v>6</v>
      </c>
      <c r="E15" s="21" t="s">
        <v>6</v>
      </c>
      <c r="F15" s="21" t="s">
        <v>6</v>
      </c>
      <c r="G15" s="5">
        <f>SUM(G12:G14)</f>
        <v>97099.640000000014</v>
      </c>
    </row>
  </sheetData>
  <mergeCells count="19">
    <mergeCell ref="B15:C15"/>
    <mergeCell ref="B9:C9"/>
    <mergeCell ref="B10:C10"/>
    <mergeCell ref="B11:C11"/>
    <mergeCell ref="B12:C12"/>
    <mergeCell ref="B13:C13"/>
    <mergeCell ref="B14:C14"/>
    <mergeCell ref="A6:G6"/>
    <mergeCell ref="B7:C8"/>
    <mergeCell ref="D7:D8"/>
    <mergeCell ref="E7:E8"/>
    <mergeCell ref="F7:F8"/>
    <mergeCell ref="G7:G8"/>
    <mergeCell ref="A1:G1"/>
    <mergeCell ref="A3:C3"/>
    <mergeCell ref="D3:F3"/>
    <mergeCell ref="B4:C4"/>
    <mergeCell ref="A5:D5"/>
    <mergeCell ref="E5:G5"/>
  </mergeCells>
  <pageMargins left="0.7" right="0.7" top="0.75" bottom="0.75" header="0.3" footer="0.3"/>
  <pageSetup paperSize="9" scale="68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view="pageBreakPreview" zoomScale="60" zoomScaleNormal="100" workbookViewId="0">
      <selection activeCell="A5" sqref="A5:C5"/>
    </sheetView>
  </sheetViews>
  <sheetFormatPr defaultRowHeight="15" x14ac:dyDescent="0.25"/>
  <cols>
    <col min="2" max="2" width="27" customWidth="1"/>
    <col min="3" max="3" width="24.28515625" customWidth="1"/>
    <col min="4" max="4" width="23.28515625" customWidth="1"/>
    <col min="5" max="5" width="28.5703125" customWidth="1"/>
    <col min="6" max="6" width="20.5703125" customWidth="1"/>
    <col min="7" max="7" width="20.7109375" customWidth="1"/>
    <col min="8" max="8" width="22.28515625" customWidth="1"/>
    <col min="9" max="9" width="17.42578125" customWidth="1"/>
    <col min="10" max="10" width="25.140625" customWidth="1"/>
  </cols>
  <sheetData>
    <row r="1" spans="1:6" x14ac:dyDescent="0.25">
      <c r="A1" s="50" t="s">
        <v>19</v>
      </c>
      <c r="B1" s="50"/>
      <c r="C1" s="50"/>
      <c r="D1" s="50"/>
      <c r="E1" s="50"/>
      <c r="F1" s="9"/>
    </row>
    <row r="2" spans="1:6" ht="15.75" x14ac:dyDescent="0.25">
      <c r="A2" s="1"/>
      <c r="B2" s="22"/>
      <c r="C2" s="22"/>
    </row>
    <row r="3" spans="1:6" ht="18" customHeight="1" x14ac:dyDescent="0.25">
      <c r="A3" s="51" t="s">
        <v>0</v>
      </c>
      <c r="B3" s="51"/>
      <c r="C3" s="51"/>
      <c r="D3" s="52">
        <v>119</v>
      </c>
      <c r="E3" s="52"/>
      <c r="F3" s="20"/>
    </row>
    <row r="4" spans="1:6" ht="15.75" customHeight="1" x14ac:dyDescent="0.25">
      <c r="A4" s="22" t="s">
        <v>1</v>
      </c>
      <c r="B4" s="53" t="s">
        <v>1</v>
      </c>
      <c r="C4" s="53"/>
    </row>
    <row r="5" spans="1:6" ht="33" customHeight="1" x14ac:dyDescent="0.25">
      <c r="A5" s="51" t="s">
        <v>2</v>
      </c>
      <c r="B5" s="51"/>
      <c r="C5" s="51"/>
      <c r="D5" s="52" t="s">
        <v>33</v>
      </c>
      <c r="E5" s="52"/>
    </row>
    <row r="6" spans="1:6" ht="65.25" customHeight="1" thickBot="1" x14ac:dyDescent="0.3">
      <c r="A6" s="72" t="s">
        <v>34</v>
      </c>
      <c r="B6" s="72"/>
      <c r="C6" s="72"/>
      <c r="D6" s="72"/>
      <c r="E6" s="72"/>
      <c r="F6" s="10"/>
    </row>
    <row r="7" spans="1:6" ht="125.25" customHeight="1" x14ac:dyDescent="0.25">
      <c r="A7" s="18" t="s">
        <v>3</v>
      </c>
      <c r="B7" s="56" t="s">
        <v>20</v>
      </c>
      <c r="C7" s="57"/>
      <c r="D7" s="60" t="s">
        <v>21</v>
      </c>
      <c r="E7" s="60" t="s">
        <v>22</v>
      </c>
    </row>
    <row r="8" spans="1:6" ht="16.5" thickBot="1" x14ac:dyDescent="0.3">
      <c r="A8" s="19" t="s">
        <v>4</v>
      </c>
      <c r="B8" s="58"/>
      <c r="C8" s="59"/>
      <c r="D8" s="61"/>
      <c r="E8" s="61"/>
    </row>
    <row r="9" spans="1:6" ht="16.5" thickBot="1" x14ac:dyDescent="0.3">
      <c r="A9" s="2">
        <v>1</v>
      </c>
      <c r="B9" s="64">
        <v>2</v>
      </c>
      <c r="C9" s="65"/>
      <c r="D9" s="21">
        <v>3</v>
      </c>
      <c r="E9" s="21">
        <v>4</v>
      </c>
    </row>
    <row r="10" spans="1:6" ht="63" customHeight="1" thickBot="1" x14ac:dyDescent="0.3">
      <c r="A10" s="2">
        <v>1</v>
      </c>
      <c r="B10" s="66" t="s">
        <v>23</v>
      </c>
      <c r="C10" s="67"/>
      <c r="D10" s="21" t="s">
        <v>6</v>
      </c>
      <c r="E10" s="16">
        <f>SUM(D12*30.2%)</f>
        <v>549760.79999999993</v>
      </c>
    </row>
    <row r="11" spans="1:6" ht="15.75" x14ac:dyDescent="0.25">
      <c r="A11" s="6" t="s">
        <v>1</v>
      </c>
      <c r="B11" s="68" t="s">
        <v>27</v>
      </c>
      <c r="C11" s="69"/>
      <c r="D11" s="12" t="s">
        <v>1</v>
      </c>
      <c r="E11" s="7" t="s">
        <v>1</v>
      </c>
    </row>
    <row r="12" spans="1:6" ht="16.5" thickBot="1" x14ac:dyDescent="0.3">
      <c r="A12" s="8" t="s">
        <v>14</v>
      </c>
      <c r="B12" s="70" t="s">
        <v>30</v>
      </c>
      <c r="C12" s="71"/>
      <c r="D12" s="13">
        <v>1820400</v>
      </c>
      <c r="E12" s="14">
        <f>SUM(D12*22%)</f>
        <v>400488</v>
      </c>
    </row>
    <row r="13" spans="1:6" ht="78.75" customHeight="1" thickBot="1" x14ac:dyDescent="0.3">
      <c r="A13" s="2">
        <v>2</v>
      </c>
      <c r="B13" s="66" t="s">
        <v>24</v>
      </c>
      <c r="C13" s="67"/>
      <c r="D13" s="21" t="s">
        <v>6</v>
      </c>
      <c r="E13" s="4" t="s">
        <v>1</v>
      </c>
    </row>
    <row r="14" spans="1:6" ht="15.75" x14ac:dyDescent="0.25">
      <c r="A14" s="6" t="s">
        <v>1</v>
      </c>
      <c r="B14" s="68" t="s">
        <v>27</v>
      </c>
      <c r="C14" s="69"/>
      <c r="D14" s="7" t="s">
        <v>1</v>
      </c>
      <c r="E14" s="7" t="s">
        <v>1</v>
      </c>
    </row>
    <row r="15" spans="1:6" ht="126.75" customHeight="1" thickBot="1" x14ac:dyDescent="0.3">
      <c r="A15" s="8" t="s">
        <v>17</v>
      </c>
      <c r="B15" s="70" t="s">
        <v>31</v>
      </c>
      <c r="C15" s="71"/>
      <c r="D15" s="13">
        <v>1820400</v>
      </c>
      <c r="E15" s="14">
        <f>SUM(D15*2.9%)</f>
        <v>52791.6</v>
      </c>
    </row>
    <row r="16" spans="1:6" ht="126.75" customHeight="1" thickBot="1" x14ac:dyDescent="0.3">
      <c r="A16" s="2" t="s">
        <v>18</v>
      </c>
      <c r="B16" s="64" t="s">
        <v>32</v>
      </c>
      <c r="C16" s="73"/>
      <c r="D16" s="15">
        <v>1820400</v>
      </c>
      <c r="E16" s="15">
        <f>SUM(D16*0.2%)</f>
        <v>3640.8</v>
      </c>
    </row>
    <row r="17" spans="1:5" ht="141.75" customHeight="1" thickBot="1" x14ac:dyDescent="0.3">
      <c r="A17" s="2">
        <v>3</v>
      </c>
      <c r="B17" s="66" t="s">
        <v>25</v>
      </c>
      <c r="C17" s="67"/>
      <c r="D17" s="15">
        <v>1820400</v>
      </c>
      <c r="E17" s="15">
        <f>SUM(D17*5.1%)</f>
        <v>92840.4</v>
      </c>
    </row>
    <row r="18" spans="1:5" ht="16.5" thickBot="1" x14ac:dyDescent="0.3">
      <c r="A18" s="3" t="s">
        <v>1</v>
      </c>
      <c r="B18" s="62" t="s">
        <v>5</v>
      </c>
      <c r="C18" s="63"/>
      <c r="D18" s="21" t="s">
        <v>6</v>
      </c>
      <c r="E18" s="16">
        <f>SUM(E12:E17)</f>
        <v>549760.79999999993</v>
      </c>
    </row>
  </sheetData>
  <mergeCells count="20">
    <mergeCell ref="B17:C17"/>
    <mergeCell ref="B18:C18"/>
    <mergeCell ref="B11:C11"/>
    <mergeCell ref="B12:C12"/>
    <mergeCell ref="B13:C13"/>
    <mergeCell ref="B14:C14"/>
    <mergeCell ref="B15:C15"/>
    <mergeCell ref="B16:C16"/>
    <mergeCell ref="B10:C10"/>
    <mergeCell ref="A1:E1"/>
    <mergeCell ref="A3:C3"/>
    <mergeCell ref="D3:E3"/>
    <mergeCell ref="B4:C4"/>
    <mergeCell ref="A5:C5"/>
    <mergeCell ref="D5:E5"/>
    <mergeCell ref="A6:E6"/>
    <mergeCell ref="B7:C8"/>
    <mergeCell ref="D7:D8"/>
    <mergeCell ref="E7:E8"/>
    <mergeCell ref="B9:C9"/>
  </mergeCells>
  <pageMargins left="0.9055118110236221" right="0.70866141732283472" top="0.74803149606299213" bottom="0.74803149606299213" header="0.31496062992125984" footer="0.31496062992125984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111</vt:lpstr>
      <vt:lpstr>112</vt:lpstr>
      <vt:lpstr>119</vt:lpstr>
      <vt:lpstr>'111'!Область_печати</vt:lpstr>
      <vt:lpstr>'112'!Область_печати</vt:lpstr>
      <vt:lpstr>'119'!Область_печати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Главбух</cp:lastModifiedBy>
  <cp:lastPrinted>2017-12-18T02:23:19Z</cp:lastPrinted>
  <dcterms:created xsi:type="dcterms:W3CDTF">2016-10-25T01:50:16Z</dcterms:created>
  <dcterms:modified xsi:type="dcterms:W3CDTF">2017-12-18T02:23:24Z</dcterms:modified>
</cp:coreProperties>
</file>